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прос1" sheetId="1" r:id="rId1"/>
    <sheet name="Вопрос2" sheetId="2" r:id="rId2"/>
    <sheet name="Вопрос3" sheetId="3" r:id="rId3"/>
    <sheet name="Вопрос4" sheetId="4" r:id="rId4"/>
    <sheet name="Вопрос5" sheetId="5" r:id="rId5"/>
    <sheet name="Результат" sheetId="6" r:id="rId6"/>
  </sheets>
  <definedNames/>
  <calcPr fullCalcOnLoad="1"/>
</workbook>
</file>

<file path=xl/sharedStrings.xml><?xml version="1.0" encoding="utf-8"?>
<sst xmlns="http://schemas.openxmlformats.org/spreadsheetml/2006/main" count="16" uniqueCount="15">
  <si>
    <t>Вопрос 1</t>
  </si>
  <si>
    <t>Вопрос 2</t>
  </si>
  <si>
    <t>Вопрос 3</t>
  </si>
  <si>
    <t>Вопрос 4</t>
  </si>
  <si>
    <t>Вопрос 5</t>
  </si>
  <si>
    <t xml:space="preserve"> </t>
  </si>
  <si>
    <t>Твои ответы</t>
  </si>
  <si>
    <t>Твоя оценка</t>
  </si>
  <si>
    <t>В начало</t>
  </si>
  <si>
    <t>Электрическим током называется:</t>
  </si>
  <si>
    <t>В электрофорной машине происходит превращение:</t>
  </si>
  <si>
    <t>Для создания и поддержания электрического тока необходимо:</t>
  </si>
  <si>
    <t>Первый источник тока создал:</t>
  </si>
  <si>
    <t>В фотоэлементе происходит превращение:</t>
  </si>
  <si>
    <t>Шитикова Лидия Васильевна, учитель физики и информатики Голицинского филиала МОУ "Никифоровская СОШ №2"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</si>
</sst>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6"/>
      <name val="Calibri"/>
      <family val="2"/>
    </font>
    <font>
      <b/>
      <i/>
      <sz val="26"/>
      <color indexed="56"/>
      <name val="Calibri"/>
      <family val="2"/>
    </font>
    <font>
      <b/>
      <sz val="20"/>
      <color indexed="56"/>
      <name val="Calibri"/>
      <family val="2"/>
    </font>
    <font>
      <sz val="22"/>
      <color indexed="56"/>
      <name val="Calibri"/>
      <family val="2"/>
    </font>
    <font>
      <b/>
      <i/>
      <sz val="24"/>
      <color indexed="63"/>
      <name val="Calibri"/>
      <family val="2"/>
    </font>
    <font>
      <b/>
      <i/>
      <sz val="22"/>
      <color indexed="36"/>
      <name val="Calibri"/>
      <family val="2"/>
    </font>
    <font>
      <sz val="22"/>
      <color indexed="8"/>
      <name val="Calibri"/>
      <family val="2"/>
    </font>
    <font>
      <b/>
      <i/>
      <sz val="24"/>
      <color indexed="60"/>
      <name val="Calibri"/>
      <family val="2"/>
    </font>
    <font>
      <sz val="24"/>
      <color indexed="8"/>
      <name val="Calibri"/>
      <family val="2"/>
    </font>
    <font>
      <sz val="72"/>
      <color indexed="10"/>
      <name val="Calibri"/>
      <family val="2"/>
    </font>
    <font>
      <u val="single"/>
      <sz val="11"/>
      <color indexed="20"/>
      <name val="Calibri"/>
      <family val="2"/>
    </font>
    <font>
      <b/>
      <i/>
      <sz val="22"/>
      <color indexed="56"/>
      <name val="Calibri"/>
      <family val="2"/>
    </font>
    <font>
      <sz val="8"/>
      <name val="Tahoma"/>
      <family val="2"/>
    </font>
    <font>
      <i/>
      <sz val="1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1" fillId="9" borderId="0" xfId="0" applyFont="1" applyFill="1" applyAlignment="1">
      <alignment/>
    </xf>
    <xf numFmtId="0" fontId="2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57150</xdr:rowOff>
    </xdr:from>
    <xdr:to>
      <xdr:col>3</xdr:col>
      <xdr:colOff>38100</xdr:colOff>
      <xdr:row>24</xdr:row>
      <xdr:rowOff>47625</xdr:rowOff>
    </xdr:to>
    <xdr:pic>
      <xdr:nvPicPr>
        <xdr:cNvPr id="1" name="Рисунок 1" descr="people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3650"/>
          <a:ext cx="18669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47625</xdr:rowOff>
    </xdr:from>
    <xdr:to>
      <xdr:col>3</xdr:col>
      <xdr:colOff>9525</xdr:colOff>
      <xdr:row>24</xdr:row>
      <xdr:rowOff>9525</xdr:rowOff>
    </xdr:to>
    <xdr:pic>
      <xdr:nvPicPr>
        <xdr:cNvPr id="1" name="Рисунок 1" descr="people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4125"/>
          <a:ext cx="18383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85725</xdr:rowOff>
    </xdr:from>
    <xdr:to>
      <xdr:col>2</xdr:col>
      <xdr:colOff>581025</xdr:colOff>
      <xdr:row>24</xdr:row>
      <xdr:rowOff>0</xdr:rowOff>
    </xdr:to>
    <xdr:pic>
      <xdr:nvPicPr>
        <xdr:cNvPr id="1" name="Рисунок 1" descr="people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18002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57150</xdr:rowOff>
    </xdr:from>
    <xdr:to>
      <xdr:col>2</xdr:col>
      <xdr:colOff>600075</xdr:colOff>
      <xdr:row>24</xdr:row>
      <xdr:rowOff>0</xdr:rowOff>
    </xdr:to>
    <xdr:pic>
      <xdr:nvPicPr>
        <xdr:cNvPr id="1" name="Рисунок 1" descr="people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3650"/>
          <a:ext cx="18192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9525</xdr:rowOff>
    </xdr:from>
    <xdr:to>
      <xdr:col>3</xdr:col>
      <xdr:colOff>57150</xdr:colOff>
      <xdr:row>24</xdr:row>
      <xdr:rowOff>19050</xdr:rowOff>
    </xdr:to>
    <xdr:pic>
      <xdr:nvPicPr>
        <xdr:cNvPr id="1" name="Рисунок 1" descr="people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6025"/>
          <a:ext cx="18859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14</xdr:row>
      <xdr:rowOff>19050</xdr:rowOff>
    </xdr:from>
    <xdr:to>
      <xdr:col>7</xdr:col>
      <xdr:colOff>152400</xdr:colOff>
      <xdr:row>22</xdr:row>
      <xdr:rowOff>161925</xdr:rowOff>
    </xdr:to>
    <xdr:pic>
      <xdr:nvPicPr>
        <xdr:cNvPr id="1" name="Рисунок 1" descr="687e8a2c5bc6e89b6475be6102fde68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686050"/>
          <a:ext cx="18192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6.png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image" Target="../media/image7.png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image" Target="../media/image8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4"/>
  <sheetViews>
    <sheetView showGridLines="0" tabSelected="1" zoomScalePageLayoutView="0" workbookViewId="0" topLeftCell="A1">
      <selection activeCell="B11" sqref="B11:K13"/>
    </sheetView>
  </sheetViews>
  <sheetFormatPr defaultColWidth="9.140625" defaultRowHeight="15"/>
  <sheetData>
    <row r="3" spans="2:4" ht="15">
      <c r="B3" s="5" t="s">
        <v>0</v>
      </c>
      <c r="C3" s="6"/>
      <c r="D3" s="6"/>
    </row>
    <row r="4" spans="2:4" ht="15">
      <c r="B4" s="6"/>
      <c r="C4" s="6"/>
      <c r="D4" s="6"/>
    </row>
    <row r="6" spans="2:10" ht="15">
      <c r="B6" s="7" t="s">
        <v>9</v>
      </c>
      <c r="C6" s="7"/>
      <c r="D6" s="7"/>
      <c r="E6" s="7"/>
      <c r="F6" s="7"/>
      <c r="G6" s="7"/>
      <c r="H6" s="7"/>
      <c r="I6" s="7"/>
      <c r="J6" s="7"/>
    </row>
    <row r="7" spans="2:10" ht="15">
      <c r="B7" s="7"/>
      <c r="C7" s="7"/>
      <c r="D7" s="7"/>
      <c r="E7" s="7"/>
      <c r="F7" s="7"/>
      <c r="G7" s="7"/>
      <c r="H7" s="7"/>
      <c r="I7" s="7"/>
      <c r="J7" s="7"/>
    </row>
    <row r="8" spans="2:10" ht="15">
      <c r="B8" s="7"/>
      <c r="C8" s="7"/>
      <c r="D8" s="7"/>
      <c r="E8" s="7"/>
      <c r="F8" s="7"/>
      <c r="G8" s="7"/>
      <c r="H8" s="7"/>
      <c r="I8" s="7"/>
      <c r="J8" s="7"/>
    </row>
    <row r="9" spans="2:10" ht="15">
      <c r="B9" s="7"/>
      <c r="C9" s="7"/>
      <c r="D9" s="7"/>
      <c r="E9" s="7"/>
      <c r="F9" s="7"/>
      <c r="G9" s="7"/>
      <c r="H9" s="7"/>
      <c r="I9" s="7"/>
      <c r="J9" s="7"/>
    </row>
    <row r="11" spans="2:11" ht="15" customHeight="1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</row>
    <row r="15" ht="15">
      <c r="B15" s="2">
        <f>IF(Вопрос1!B11="8 бит","Да ","")</f>
      </c>
    </row>
    <row r="18" spans="9:14" ht="15" customHeight="1">
      <c r="I18" s="17" t="s">
        <v>14</v>
      </c>
      <c r="J18" s="17"/>
      <c r="K18" s="17"/>
      <c r="L18" s="17"/>
      <c r="M18" s="17"/>
      <c r="N18" s="17"/>
    </row>
    <row r="19" spans="4:14" ht="15" customHeight="1">
      <c r="D19" t="s">
        <v>5</v>
      </c>
      <c r="I19" s="17"/>
      <c r="J19" s="17"/>
      <c r="K19" s="17"/>
      <c r="L19" s="17"/>
      <c r="M19" s="17"/>
      <c r="N19" s="17"/>
    </row>
    <row r="20" spans="9:14" ht="15" customHeight="1">
      <c r="I20" s="17"/>
      <c r="J20" s="17"/>
      <c r="K20" s="17"/>
      <c r="L20" s="17"/>
      <c r="M20" s="17"/>
      <c r="N20" s="17"/>
    </row>
    <row r="21" spans="9:14" ht="15" customHeight="1">
      <c r="I21" s="17"/>
      <c r="J21" s="17"/>
      <c r="K21" s="17"/>
      <c r="L21" s="17"/>
      <c r="M21" s="17"/>
      <c r="N21" s="17"/>
    </row>
    <row r="22" spans="9:14" ht="15" customHeight="1">
      <c r="I22" s="17"/>
      <c r="J22" s="17"/>
      <c r="K22" s="17"/>
      <c r="L22" s="17"/>
      <c r="M22" s="17"/>
      <c r="N22" s="17"/>
    </row>
    <row r="23" spans="9:14" ht="15" customHeight="1">
      <c r="I23" s="17"/>
      <c r="J23" s="17"/>
      <c r="K23" s="17"/>
      <c r="L23" s="17"/>
      <c r="M23" s="17"/>
      <c r="N23" s="17"/>
    </row>
    <row r="24" spans="9:14" ht="15" customHeight="1">
      <c r="I24" s="17"/>
      <c r="J24" s="17"/>
      <c r="K24" s="17"/>
      <c r="L24" s="17"/>
      <c r="M24" s="17"/>
      <c r="N24" s="17"/>
    </row>
  </sheetData>
  <sheetProtection/>
  <mergeCells count="4">
    <mergeCell ref="B3:D4"/>
    <mergeCell ref="B6:J9"/>
    <mergeCell ref="B11:K13"/>
    <mergeCell ref="I18:N24"/>
  </mergeCells>
  <dataValidations count="1">
    <dataValidation type="list" allowBlank="1" showInputMessage="1" showErrorMessage="1" sqref="B11:G13">
      <formula1>"упорядоченное движение заряженных частиц, движение электронов по проводам, направленное движение атомов"</formula1>
    </dataValidation>
  </dataValidations>
  <printOptions/>
  <pageMargins left="0.7" right="0.7" top="0.75" bottom="0.75" header="0.3" footer="0.3"/>
  <pageSetup horizontalDpi="180" verticalDpi="18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N15"/>
  <sheetViews>
    <sheetView showGridLines="0" zoomScalePageLayoutView="0" workbookViewId="0" topLeftCell="A1">
      <selection activeCell="B11" sqref="B11:H13"/>
    </sheetView>
  </sheetViews>
  <sheetFormatPr defaultColWidth="9.140625" defaultRowHeight="15"/>
  <sheetData>
    <row r="3" spans="2:4" ht="15">
      <c r="B3" s="5" t="s">
        <v>1</v>
      </c>
      <c r="C3" s="6"/>
      <c r="D3" s="6"/>
    </row>
    <row r="4" spans="2:4" ht="15">
      <c r="B4" s="6"/>
      <c r="C4" s="6"/>
      <c r="D4" s="6"/>
    </row>
    <row r="5" spans="2:14" ht="15">
      <c r="B5" s="9" t="s">
        <v>13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4" ht="1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4" ht="1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14" ht="1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ht="1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4" ht="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8" ht="15">
      <c r="B11" s="8"/>
      <c r="C11" s="8"/>
      <c r="D11" s="8"/>
      <c r="E11" s="8"/>
      <c r="F11" s="8"/>
      <c r="G11" s="8"/>
      <c r="H11" s="8"/>
    </row>
    <row r="12" spans="2:8" ht="15">
      <c r="B12" s="8"/>
      <c r="C12" s="8"/>
      <c r="D12" s="8"/>
      <c r="E12" s="8"/>
      <c r="F12" s="8"/>
      <c r="G12" s="8"/>
      <c r="H12" s="8"/>
    </row>
    <row r="13" spans="2:8" ht="15">
      <c r="B13" s="8"/>
      <c r="C13" s="8"/>
      <c r="D13" s="8"/>
      <c r="E13" s="8"/>
      <c r="F13" s="8"/>
      <c r="G13" s="8"/>
      <c r="H13" s="8"/>
    </row>
    <row r="15" ht="15">
      <c r="B15" s="2">
        <f>IF(Вопрос2!B11="120 000 бит","Да ","")</f>
      </c>
    </row>
  </sheetData>
  <sheetProtection/>
  <mergeCells count="3">
    <mergeCell ref="B3:D4"/>
    <mergeCell ref="B5:N10"/>
    <mergeCell ref="B11:H13"/>
  </mergeCells>
  <dataValidations count="1">
    <dataValidation type="list" allowBlank="1" showInputMessage="1" showErrorMessage="1" sqref="B11:G13">
      <formula1>"механической энергии в электрическую, электрической энергии в световую, световой энергии в электрическую"</formula1>
    </dataValidation>
  </dataValidations>
  <printOptions/>
  <pageMargins left="0.7" right="0.7" top="0.75" bottom="0.75" header="0.3" footer="0.3"/>
  <pageSetup horizontalDpi="180" verticalDpi="18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K15"/>
  <sheetViews>
    <sheetView showGridLines="0" zoomScalePageLayoutView="0" workbookViewId="0" topLeftCell="A1">
      <selection activeCell="B11" sqref="B11:I13"/>
    </sheetView>
  </sheetViews>
  <sheetFormatPr defaultColWidth="9.140625" defaultRowHeight="15"/>
  <sheetData>
    <row r="3" spans="2:4" ht="15">
      <c r="B3" s="5" t="s">
        <v>2</v>
      </c>
      <c r="C3" s="6"/>
      <c r="D3" s="6"/>
    </row>
    <row r="4" spans="2:4" ht="15">
      <c r="B4" s="6"/>
      <c r="C4" s="6"/>
      <c r="D4" s="6"/>
    </row>
    <row r="5" spans="2:11" ht="15">
      <c r="B5" s="10" t="s">
        <v>10</v>
      </c>
      <c r="C5" s="10"/>
      <c r="D5" s="10"/>
      <c r="E5" s="10"/>
      <c r="F5" s="10"/>
      <c r="G5" s="10"/>
      <c r="H5" s="10"/>
      <c r="I5" s="10"/>
      <c r="J5" s="10"/>
      <c r="K5" s="10"/>
    </row>
    <row r="6" spans="2:11" ht="15" customHeight="1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2:11" ht="15" customHeight="1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2:11" ht="15" customHeight="1"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2:11" ht="15" customHeight="1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2:11" ht="15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9" ht="15">
      <c r="B11" s="8"/>
      <c r="C11" s="8"/>
      <c r="D11" s="8"/>
      <c r="E11" s="8"/>
      <c r="F11" s="8"/>
      <c r="G11" s="8"/>
      <c r="H11" s="8"/>
      <c r="I11" s="8"/>
    </row>
    <row r="12" spans="2:9" ht="15">
      <c r="B12" s="8"/>
      <c r="C12" s="8"/>
      <c r="D12" s="8"/>
      <c r="E12" s="8"/>
      <c r="F12" s="8"/>
      <c r="G12" s="8"/>
      <c r="H12" s="8"/>
      <c r="I12" s="8"/>
    </row>
    <row r="13" spans="2:9" ht="15">
      <c r="B13" s="8"/>
      <c r="C13" s="8"/>
      <c r="D13" s="8"/>
      <c r="E13" s="8"/>
      <c r="F13" s="8"/>
      <c r="G13" s="8"/>
      <c r="H13" s="8"/>
      <c r="I13" s="8"/>
    </row>
    <row r="15" ht="15">
      <c r="B15" s="2">
        <f>IF(Вопрос3!B11="гигабайт","Да ","")</f>
      </c>
    </row>
  </sheetData>
  <sheetProtection/>
  <mergeCells count="3">
    <mergeCell ref="B3:D4"/>
    <mergeCell ref="B5:K10"/>
    <mergeCell ref="B11:I13"/>
  </mergeCells>
  <dataValidations count="1">
    <dataValidation type="list" allowBlank="1" showInputMessage="1" showErrorMessage="1" sqref="B11:G13">
      <formula1>"механической энергии в электрическую, тепловой энергии в электрическую, химической энергии в электрическую"</formula1>
    </dataValidation>
  </dataValidations>
  <printOptions/>
  <pageMargins left="0.7" right="0.7" top="0.75" bottom="0.75" header="0.3" footer="0.3"/>
  <pageSetup horizontalDpi="180" verticalDpi="180" orientation="portrait" paperSize="9" r:id="rId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L20"/>
  <sheetViews>
    <sheetView showGridLines="0" zoomScalePageLayoutView="0" workbookViewId="0" topLeftCell="A1">
      <selection activeCell="B11" sqref="B11:L13"/>
    </sheetView>
  </sheetViews>
  <sheetFormatPr defaultColWidth="9.140625" defaultRowHeight="15"/>
  <sheetData>
    <row r="3" spans="2:4" ht="15">
      <c r="B3" s="5" t="s">
        <v>3</v>
      </c>
      <c r="C3" s="6"/>
      <c r="D3" s="6"/>
    </row>
    <row r="4" spans="2:4" ht="15">
      <c r="B4" s="6"/>
      <c r="C4" s="6"/>
      <c r="D4" s="6"/>
    </row>
    <row r="6" spans="2:12" ht="15" customHeight="1">
      <c r="B6" s="10" t="s">
        <v>11</v>
      </c>
      <c r="C6" s="10"/>
      <c r="D6" s="10"/>
      <c r="E6" s="10"/>
      <c r="F6" s="10"/>
      <c r="G6" s="10"/>
      <c r="H6" s="10"/>
      <c r="I6" s="10"/>
      <c r="J6" s="10"/>
      <c r="K6" s="4"/>
      <c r="L6" s="4"/>
    </row>
    <row r="7" spans="2:12" ht="15" customHeight="1">
      <c r="B7" s="10"/>
      <c r="C7" s="10"/>
      <c r="D7" s="10"/>
      <c r="E7" s="10"/>
      <c r="F7" s="10"/>
      <c r="G7" s="10"/>
      <c r="H7" s="10"/>
      <c r="I7" s="10"/>
      <c r="J7" s="10"/>
      <c r="K7" s="4"/>
      <c r="L7" s="4"/>
    </row>
    <row r="8" spans="2:12" ht="15" customHeight="1">
      <c r="B8" s="10"/>
      <c r="C8" s="10"/>
      <c r="D8" s="10"/>
      <c r="E8" s="10"/>
      <c r="F8" s="10"/>
      <c r="G8" s="10"/>
      <c r="H8" s="10"/>
      <c r="I8" s="10"/>
      <c r="J8" s="10"/>
      <c r="K8" s="4"/>
      <c r="L8" s="4"/>
    </row>
    <row r="9" spans="2:12" ht="15" customHeight="1">
      <c r="B9" s="10"/>
      <c r="C9" s="10"/>
      <c r="D9" s="10"/>
      <c r="E9" s="10"/>
      <c r="F9" s="10"/>
      <c r="G9" s="10"/>
      <c r="H9" s="10"/>
      <c r="I9" s="10"/>
      <c r="J9" s="10"/>
      <c r="K9" s="4"/>
      <c r="L9" s="4"/>
    </row>
    <row r="10" spans="2:12" ht="15" customHeight="1">
      <c r="B10" s="10"/>
      <c r="C10" s="10"/>
      <c r="D10" s="10"/>
      <c r="E10" s="10"/>
      <c r="F10" s="10"/>
      <c r="G10" s="10"/>
      <c r="H10" s="10"/>
      <c r="I10" s="10"/>
      <c r="J10" s="10"/>
      <c r="K10" s="4"/>
      <c r="L10" s="4"/>
    </row>
    <row r="11" spans="2:12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2:12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5" ht="15">
      <c r="B15" s="2">
        <f>IF(Вопрос4!B11="1 килобайт","Да ","")</f>
      </c>
    </row>
    <row r="20" ht="15">
      <c r="E20" t="s">
        <v>5</v>
      </c>
    </row>
  </sheetData>
  <sheetProtection/>
  <mergeCells count="3">
    <mergeCell ref="B3:D4"/>
    <mergeCell ref="B6:J10"/>
    <mergeCell ref="B11:L13"/>
  </mergeCells>
  <dataValidations count="1">
    <dataValidation type="list" allowBlank="1" showInputMessage="1" showErrorMessage="1" sqref="B11:G13">
      <formula1>"источник тока и металлический проводник, свободно заряженные частицы и электрическое поле, электроскоп и эбонитовая палочка"</formula1>
    </dataValidation>
  </dataValidations>
  <printOptions/>
  <pageMargins left="0.7" right="0.7" top="0.75" bottom="0.75" header="0.3" footer="0.3"/>
  <pageSetup orientation="portrait" paperSize="9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5"/>
  <sheetViews>
    <sheetView showGridLines="0" zoomScalePageLayoutView="0" workbookViewId="0" topLeftCell="A1">
      <selection activeCell="B11" sqref="B11:G13"/>
    </sheetView>
  </sheetViews>
  <sheetFormatPr defaultColWidth="9.140625" defaultRowHeight="15"/>
  <sheetData>
    <row r="3" spans="2:4" ht="15">
      <c r="B3" s="5" t="s">
        <v>4</v>
      </c>
      <c r="C3" s="6"/>
      <c r="D3" s="6"/>
    </row>
    <row r="4" spans="2:4" ht="15">
      <c r="B4" s="6"/>
      <c r="C4" s="6"/>
      <c r="D4" s="6"/>
    </row>
    <row r="6" spans="2:8" ht="15">
      <c r="B6" s="10" t="s">
        <v>12</v>
      </c>
      <c r="C6" s="10"/>
      <c r="D6" s="10"/>
      <c r="E6" s="10"/>
      <c r="F6" s="10"/>
      <c r="G6" s="10"/>
      <c r="H6" s="10"/>
    </row>
    <row r="7" spans="2:8" ht="15">
      <c r="B7" s="10"/>
      <c r="C7" s="10"/>
      <c r="D7" s="10"/>
      <c r="E7" s="10"/>
      <c r="F7" s="10"/>
      <c r="G7" s="10"/>
      <c r="H7" s="10"/>
    </row>
    <row r="8" spans="2:8" ht="15">
      <c r="B8" s="10"/>
      <c r="C8" s="10"/>
      <c r="D8" s="10"/>
      <c r="E8" s="10"/>
      <c r="F8" s="10"/>
      <c r="G8" s="10"/>
      <c r="H8" s="10"/>
    </row>
    <row r="9" spans="2:8" ht="15">
      <c r="B9" s="10"/>
      <c r="C9" s="10"/>
      <c r="D9" s="10"/>
      <c r="E9" s="10"/>
      <c r="F9" s="10"/>
      <c r="G9" s="10"/>
      <c r="H9" s="10"/>
    </row>
    <row r="10" spans="2:8" ht="15">
      <c r="B10" s="10"/>
      <c r="C10" s="10"/>
      <c r="D10" s="10"/>
      <c r="E10" s="10"/>
      <c r="F10" s="10"/>
      <c r="G10" s="10"/>
      <c r="H10" s="10"/>
    </row>
    <row r="11" spans="2:7" ht="15">
      <c r="B11" s="8"/>
      <c r="C11" s="8"/>
      <c r="D11" s="8"/>
      <c r="E11" s="8"/>
      <c r="F11" s="8"/>
      <c r="G11" s="8"/>
    </row>
    <row r="12" spans="2:7" ht="15">
      <c r="B12" s="8"/>
      <c r="C12" s="8"/>
      <c r="D12" s="8"/>
      <c r="E12" s="8"/>
      <c r="F12" s="8"/>
      <c r="G12" s="8"/>
    </row>
    <row r="13" spans="2:7" ht="15">
      <c r="B13" s="8"/>
      <c r="C13" s="8"/>
      <c r="D13" s="8"/>
      <c r="E13" s="8"/>
      <c r="F13" s="8"/>
      <c r="G13" s="8"/>
    </row>
    <row r="15" ht="15">
      <c r="B15" s="2">
        <f>IF(Вопрос5!B11="7 килобайт","Да ","")</f>
      </c>
    </row>
  </sheetData>
  <sheetProtection/>
  <mergeCells count="3">
    <mergeCell ref="B3:D4"/>
    <mergeCell ref="B6:H10"/>
    <mergeCell ref="B11:G13"/>
  </mergeCells>
  <dataValidations count="1">
    <dataValidation type="list" allowBlank="1" showInputMessage="1" showErrorMessage="1" sqref="B11:G13">
      <formula1>"Луиджи Гальвани, Алессандро Вольта, Георг Ом"</formula1>
    </dataValidation>
  </dataValidations>
  <printOptions/>
  <pageMargins left="0.7" right="0.7" top="0.75" bottom="0.75" header="0.3" footer="0.3"/>
  <pageSetup orientation="portrait" paperSize="9"/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J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7" max="10" width="11.140625" style="0" bestFit="1" customWidth="1"/>
  </cols>
  <sheetData>
    <row r="4" spans="2:10" ht="15">
      <c r="B4" s="15" t="s">
        <v>6</v>
      </c>
      <c r="C4" s="16"/>
      <c r="D4" s="16"/>
      <c r="E4" s="16"/>
      <c r="G4" s="12" t="s">
        <v>7</v>
      </c>
      <c r="H4" s="13"/>
      <c r="I4" s="13"/>
      <c r="J4" s="13"/>
    </row>
    <row r="5" spans="2:10" ht="15">
      <c r="B5" s="16"/>
      <c r="C5" s="16"/>
      <c r="D5" s="16"/>
      <c r="E5" s="16"/>
      <c r="G5" s="13"/>
      <c r="H5" s="13"/>
      <c r="I5" s="13"/>
      <c r="J5" s="13"/>
    </row>
    <row r="7" spans="2:10" ht="15">
      <c r="B7" s="11" t="str">
        <f>IF(Вопрос1!B11="упорядоченное движение заряженных частиц","Правильно!","Неправильно!")</f>
        <v>Неправильно!</v>
      </c>
      <c r="C7" s="11"/>
      <c r="D7" s="11"/>
      <c r="E7" s="11"/>
      <c r="G7" s="14">
        <f>IF(Результат!B18=5,5,"")</f>
      </c>
      <c r="H7" s="14">
        <f>IF(Результат!B18=4,4,"")</f>
      </c>
      <c r="I7" s="14">
        <f>IF(Результат!B18=3,3,"")</f>
      </c>
      <c r="J7" s="14">
        <f>IF(Результат!B18&lt;=2,2,"")</f>
        <v>2</v>
      </c>
    </row>
    <row r="8" spans="2:10" ht="15">
      <c r="B8" s="11"/>
      <c r="C8" s="11"/>
      <c r="D8" s="11"/>
      <c r="E8" s="11"/>
      <c r="G8" s="14"/>
      <c r="H8" s="14"/>
      <c r="I8" s="14"/>
      <c r="J8" s="14"/>
    </row>
    <row r="9" spans="2:10" ht="15">
      <c r="B9" s="11" t="str">
        <f>IF(Вопрос2!B11="световой энергии в электрическую","Правильно!","Неправильно!")</f>
        <v>Неправильно!</v>
      </c>
      <c r="C9" s="11"/>
      <c r="D9" s="11"/>
      <c r="E9" s="11"/>
      <c r="G9" s="14"/>
      <c r="H9" s="14"/>
      <c r="I9" s="14"/>
      <c r="J9" s="14"/>
    </row>
    <row r="10" spans="2:10" ht="15">
      <c r="B10" s="11"/>
      <c r="C10" s="11"/>
      <c r="D10" s="11"/>
      <c r="E10" s="11"/>
      <c r="G10" s="14"/>
      <c r="H10" s="14"/>
      <c r="I10" s="14"/>
      <c r="J10" s="14"/>
    </row>
    <row r="11" spans="2:10" ht="15">
      <c r="B11" s="11" t="str">
        <f>IF(Вопрос3!B11="механической энергии в электрическую","Правильно!","Неправильно!")</f>
        <v>Неправильно!</v>
      </c>
      <c r="C11" s="11"/>
      <c r="D11" s="11"/>
      <c r="E11" s="11"/>
      <c r="G11" s="14"/>
      <c r="H11" s="14"/>
      <c r="I11" s="14"/>
      <c r="J11" s="14"/>
    </row>
    <row r="12" spans="2:10" ht="15">
      <c r="B12" s="11"/>
      <c r="C12" s="11"/>
      <c r="D12" s="11"/>
      <c r="E12" s="11"/>
      <c r="G12" s="14"/>
      <c r="H12" s="14"/>
      <c r="I12" s="14"/>
      <c r="J12" s="14"/>
    </row>
    <row r="13" spans="2:7" ht="15">
      <c r="B13" s="11" t="str">
        <f>IF(Вопрос4!B11="свободно заряженные частицы и электрическое поле","Правильно!","Неправильно!")</f>
        <v>Неправильно!</v>
      </c>
      <c r="C13" s="11"/>
      <c r="D13" s="11"/>
      <c r="E13" s="11"/>
      <c r="G13" s="1"/>
    </row>
    <row r="14" spans="2:5" ht="15">
      <c r="B14" s="11"/>
      <c r="C14" s="11"/>
      <c r="D14" s="11"/>
      <c r="E14" s="11"/>
    </row>
    <row r="15" spans="2:5" ht="15">
      <c r="B15" s="11" t="str">
        <f>IF(Вопрос5!B11="Алессандро Вольта","Правильно!","Неправильно!")</f>
        <v>Неправильно!</v>
      </c>
      <c r="C15" s="11"/>
      <c r="D15" s="11"/>
      <c r="E15" s="11"/>
    </row>
    <row r="16" spans="2:9" ht="15">
      <c r="B16" s="11"/>
      <c r="C16" s="11"/>
      <c r="D16" s="11"/>
      <c r="E16" s="11"/>
      <c r="I16" s="3" t="s">
        <v>8</v>
      </c>
    </row>
    <row r="18" ht="15">
      <c r="B18" s="2">
        <f>COUNTIF(B7:B15,"Правильно!")</f>
        <v>0</v>
      </c>
    </row>
  </sheetData>
  <sheetProtection/>
  <mergeCells count="11">
    <mergeCell ref="B15:E16"/>
    <mergeCell ref="B4:E5"/>
    <mergeCell ref="B7:E8"/>
    <mergeCell ref="B9:E10"/>
    <mergeCell ref="B11:E12"/>
    <mergeCell ref="B13:E14"/>
    <mergeCell ref="G4:J5"/>
    <mergeCell ref="G7:G12"/>
    <mergeCell ref="H7:H12"/>
    <mergeCell ref="I7:I12"/>
    <mergeCell ref="J7:J12"/>
  </mergeCells>
  <hyperlinks>
    <hyperlink ref="I16" location="Вопрос1!A1" display="В начало"/>
  </hyperlinks>
  <printOptions/>
  <pageMargins left="0.7" right="0.7" top="0.75" bottom="0.75" header="0.3" footer="0.3"/>
  <pageSetup orientation="portrait" paperSize="9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2011-11-09T16:25:21Z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